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K15" i="1"/>
  <c r="K14"/>
  <c r="K12"/>
  <c r="K11"/>
  <c r="K10"/>
  <c r="J11"/>
  <c r="K13" s="1"/>
  <c r="J10"/>
  <c r="K9"/>
  <c r="K8"/>
  <c r="K7"/>
  <c r="K6"/>
  <c r="K5"/>
  <c r="K4"/>
  <c r="K3"/>
</calcChain>
</file>

<file path=xl/sharedStrings.xml><?xml version="1.0" encoding="utf-8"?>
<sst xmlns="http://schemas.openxmlformats.org/spreadsheetml/2006/main" count="91" uniqueCount="52">
  <si>
    <t>L.p</t>
  </si>
  <si>
    <t>Tytuł projektu</t>
  </si>
  <si>
    <t>Numer wniosku</t>
  </si>
  <si>
    <t>Nazwa wnioskodawcy</t>
  </si>
  <si>
    <t>Typ projektu</t>
  </si>
  <si>
    <t xml:space="preserve">Liczba przyznanych punktów w ocenie merytorycznej </t>
  </si>
  <si>
    <t>rekomendowana kwota dofinansowania (PLN)</t>
  </si>
  <si>
    <t>rekomendowana kwota dofinansowania narastająco (PLN)</t>
  </si>
  <si>
    <t>Tworzenie lub rozwój e-usług publicznych (A2B, A2C)</t>
  </si>
  <si>
    <t>Tworzenie lub rozwój usług wewnątrz administracyjnych (A2A) niezbędnych dla funkcjonowania e-usług publicznych</t>
  </si>
  <si>
    <t>Ministerstwo Finansów</t>
  </si>
  <si>
    <t>Ostateczny wynik oceny merytorycznej (pozytywny/negatywny)</t>
  </si>
  <si>
    <t>Spełniono kryteria tak/nie</t>
  </si>
  <si>
    <t>Archiwum Dokumentów Elektronicznych</t>
  </si>
  <si>
    <t>POPC.02.01.00-00-0002/15</t>
  </si>
  <si>
    <t>pozytywny</t>
  </si>
  <si>
    <t>tak</t>
  </si>
  <si>
    <t>Naczelna Dyrekcja Archiwów Państwowych</t>
  </si>
  <si>
    <t xml:space="preserve">Platforma Usług Elektronicznych Służby Celnej (PUESC) </t>
  </si>
  <si>
    <t>POPC.02.01.00-00-0018/15</t>
  </si>
  <si>
    <t>K-GESUT-Krajowa baza danych geodezyjnej ewidencji sieci uzbrojenia terenu</t>
  </si>
  <si>
    <t>POPC.02.01.00-00-0027/15</t>
  </si>
  <si>
    <t>Główny Urząd Geodezji i Kartografii</t>
  </si>
  <si>
    <t>ZSIN-Budowa Zintegrawoanego Systemu Informacji o Nieruchomościach</t>
  </si>
  <si>
    <t>POPC.02.01.00-00-0028/15</t>
  </si>
  <si>
    <t>Centrum Analiz Przestrzenny Administracji Publicznej</t>
  </si>
  <si>
    <t>POPC.02.01.00-00-0037/15</t>
  </si>
  <si>
    <t>Wdrożenie protokołu elektronicznego w sądach powszechnych (sprawy cywilne i wykroczeniowe)</t>
  </si>
  <si>
    <t>POPC.02.01.00-00-0038/15</t>
  </si>
  <si>
    <t>Ministerstwo Sprawiedliwości</t>
  </si>
  <si>
    <t>wnioskowana kwota dofinansowania</t>
  </si>
  <si>
    <t xml:space="preserve">LISTA PROJEKTÓW WYBRANYCH DO DOFINANSOWANIA W RAMACH KONKURSU NR POPC.02.01.00-IP.01-00-001/15 </t>
  </si>
  <si>
    <t>POPC.02.01.00-00-0009/15</t>
  </si>
  <si>
    <t>Rozwój katalogu usług cyfrowych dla klientów Administracji Podatkowej i Kontroli Skarbowej w zakresie centralizacji obsługi podatków CIT i VAToraz obsługi Jednolitego Pliku Kontrolnego</t>
  </si>
  <si>
    <t>I suplement</t>
  </si>
  <si>
    <t>Chmura obliczeniowa resortu finasów (HARF)</t>
  </si>
  <si>
    <t>POPC.02.01.00-00-0006/15</t>
  </si>
  <si>
    <t>Rozwój Systemu Digitalizacji Akt Postępowań Przygotowawczych (iSDA)</t>
  </si>
  <si>
    <t>POPC.02.01.00-00-0041/15</t>
  </si>
  <si>
    <t>Prokuratura Generalna</t>
  </si>
  <si>
    <t>NOXA - E-usługi publiczne wspierające usuwanie skutków klęsk żywiołowych w Polsce</t>
  </si>
  <si>
    <t>POPC.02.01.00-00-0008/15</t>
  </si>
  <si>
    <t>Ministerstwo Administracji i Cyfryzacji</t>
  </si>
  <si>
    <t>System obsługi wsparcia finansowego ze środków PFRON</t>
  </si>
  <si>
    <t>POPC.02.01.00-00-0012/15</t>
  </si>
  <si>
    <t>Centrum Rozwoju Zasobów Ludzkich</t>
  </si>
  <si>
    <t>Zintegrowany System Usług dla Nauki</t>
  </si>
  <si>
    <t>POPC.02.01.00-00-0030/15</t>
  </si>
  <si>
    <t>Ministerstwo Nauki i Szkolnictwa Wyższego</t>
  </si>
  <si>
    <t>Rozwój pojedynczego Punktu Kontaktowego trzeciej generacji</t>
  </si>
  <si>
    <t>POPC.02.01.00-00-0036/15</t>
  </si>
  <si>
    <t>Ministerstwo Gospodarki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</si>
</sst>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vertAlign val="subscript"/>
      <sz val="22"/>
      <name val="Arial"/>
      <family val="2"/>
      <charset val="238"/>
    </font>
    <font>
      <vertAlign val="subscript"/>
      <sz val="22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Fill="1"/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2" fontId="5" fillId="0" borderId="7" xfId="1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2" fontId="5" fillId="0" borderId="13" xfId="1" applyNumberFormat="1" applyFont="1" applyFill="1" applyBorder="1" applyAlignment="1">
      <alignment horizontal="center" vertical="center" wrapText="1"/>
    </xf>
    <xf numFmtId="4" fontId="5" fillId="0" borderId="13" xfId="1" applyNumberFormat="1" applyFont="1" applyFill="1" applyBorder="1" applyAlignment="1">
      <alignment horizontal="center" vertical="center" wrapText="1"/>
    </xf>
    <xf numFmtId="4" fontId="5" fillId="0" borderId="14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4" fontId="5" fillId="0" borderId="8" xfId="1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tabSelected="1" topLeftCell="A6" zoomScale="70" zoomScaleNormal="70" workbookViewId="0">
      <selection activeCell="F23" sqref="F23"/>
    </sheetView>
  </sheetViews>
  <sheetFormatPr defaultRowHeight="15"/>
  <cols>
    <col min="1" max="1" width="4.7109375" customWidth="1"/>
    <col min="2" max="3" width="29.42578125" customWidth="1"/>
    <col min="4" max="4" width="34.7109375" customWidth="1"/>
    <col min="5" max="5" width="34.85546875" customWidth="1"/>
    <col min="6" max="6" width="27.42578125" customWidth="1"/>
    <col min="7" max="7" width="18.42578125" customWidth="1"/>
    <col min="8" max="9" width="22.5703125" customWidth="1"/>
    <col min="10" max="11" width="19.28515625" style="7" customWidth="1"/>
    <col min="12" max="12" width="12" hidden="1" customWidth="1"/>
  </cols>
  <sheetData>
    <row r="1" spans="1:12" ht="31.5">
      <c r="A1" s="33" t="s">
        <v>31</v>
      </c>
      <c r="B1" s="34"/>
      <c r="C1" s="34"/>
      <c r="D1" s="34"/>
      <c r="E1" s="34"/>
      <c r="F1" s="35"/>
      <c r="G1" s="36"/>
      <c r="H1" s="36"/>
      <c r="I1" s="36"/>
      <c r="J1" s="36"/>
      <c r="K1" s="36"/>
    </row>
    <row r="2" spans="1:12" ht="63.75" thickBot="1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11</v>
      </c>
      <c r="G2" s="11" t="s">
        <v>12</v>
      </c>
      <c r="H2" s="11" t="s">
        <v>5</v>
      </c>
      <c r="I2" s="11" t="s">
        <v>30</v>
      </c>
      <c r="J2" s="12" t="s">
        <v>6</v>
      </c>
      <c r="K2" s="12" t="s">
        <v>7</v>
      </c>
    </row>
    <row r="3" spans="1:12" s="1" customFormat="1" ht="60">
      <c r="A3" s="13">
        <v>1</v>
      </c>
      <c r="B3" s="14" t="s">
        <v>27</v>
      </c>
      <c r="C3" s="14" t="s">
        <v>28</v>
      </c>
      <c r="D3" s="14" t="s">
        <v>29</v>
      </c>
      <c r="E3" s="14" t="s">
        <v>8</v>
      </c>
      <c r="F3" s="15" t="s">
        <v>15</v>
      </c>
      <c r="G3" s="16" t="s">
        <v>16</v>
      </c>
      <c r="H3" s="17">
        <v>92</v>
      </c>
      <c r="I3" s="18">
        <v>185000000</v>
      </c>
      <c r="J3" s="18">
        <v>185000000</v>
      </c>
      <c r="K3" s="19">
        <f>J3</f>
        <v>185000000</v>
      </c>
    </row>
    <row r="4" spans="1:12" s="1" customFormat="1" ht="45">
      <c r="A4" s="20">
        <v>2</v>
      </c>
      <c r="B4" s="4" t="s">
        <v>18</v>
      </c>
      <c r="C4" s="4" t="s">
        <v>19</v>
      </c>
      <c r="D4" s="4" t="s">
        <v>10</v>
      </c>
      <c r="E4" s="4" t="s">
        <v>8</v>
      </c>
      <c r="F4" s="3" t="s">
        <v>15</v>
      </c>
      <c r="G4" s="2" t="s">
        <v>16</v>
      </c>
      <c r="H4" s="2">
        <v>85.33</v>
      </c>
      <c r="I4" s="6">
        <v>157133424</v>
      </c>
      <c r="J4" s="6">
        <v>157133424</v>
      </c>
      <c r="K4" s="21">
        <f>J3+J4</f>
        <v>342133424</v>
      </c>
    </row>
    <row r="5" spans="1:12" s="1" customFormat="1" ht="60">
      <c r="A5" s="20">
        <v>3</v>
      </c>
      <c r="B5" s="4" t="s">
        <v>23</v>
      </c>
      <c r="C5" s="4" t="s">
        <v>24</v>
      </c>
      <c r="D5" s="4" t="s">
        <v>22</v>
      </c>
      <c r="E5" s="4" t="s">
        <v>9</v>
      </c>
      <c r="F5" s="3" t="s">
        <v>15</v>
      </c>
      <c r="G5" s="2" t="s">
        <v>16</v>
      </c>
      <c r="H5" s="5">
        <v>85</v>
      </c>
      <c r="I5" s="6">
        <v>152953000</v>
      </c>
      <c r="J5" s="6">
        <v>152953000</v>
      </c>
      <c r="K5" s="21">
        <f>J3+J4+J5</f>
        <v>495086424</v>
      </c>
    </row>
    <row r="6" spans="1:12" s="1" customFormat="1" ht="60">
      <c r="A6" s="20">
        <v>4</v>
      </c>
      <c r="B6" s="4" t="s">
        <v>25</v>
      </c>
      <c r="C6" s="4" t="s">
        <v>26</v>
      </c>
      <c r="D6" s="4" t="s">
        <v>22</v>
      </c>
      <c r="E6" s="4" t="s">
        <v>9</v>
      </c>
      <c r="F6" s="3" t="s">
        <v>15</v>
      </c>
      <c r="G6" s="2" t="s">
        <v>16</v>
      </c>
      <c r="H6" s="5">
        <v>79</v>
      </c>
      <c r="I6" s="6">
        <v>189614022</v>
      </c>
      <c r="J6" s="6">
        <v>189614022</v>
      </c>
      <c r="K6" s="21">
        <f>J3+J4+J5+J6</f>
        <v>684700446</v>
      </c>
    </row>
    <row r="7" spans="1:12" s="1" customFormat="1" ht="60">
      <c r="A7" s="20">
        <v>5</v>
      </c>
      <c r="B7" s="4" t="s">
        <v>20</v>
      </c>
      <c r="C7" s="4" t="s">
        <v>21</v>
      </c>
      <c r="D7" s="4" t="s">
        <v>22</v>
      </c>
      <c r="E7" s="4" t="s">
        <v>9</v>
      </c>
      <c r="F7" s="3" t="s">
        <v>15</v>
      </c>
      <c r="G7" s="2" t="s">
        <v>16</v>
      </c>
      <c r="H7" s="5">
        <v>60</v>
      </c>
      <c r="I7" s="6">
        <v>87138430</v>
      </c>
      <c r="J7" s="6">
        <v>87138430</v>
      </c>
      <c r="K7" s="21">
        <f>J3+J4+J5+J6+J7</f>
        <v>771838876</v>
      </c>
    </row>
    <row r="8" spans="1:12" s="1" customFormat="1" ht="60.75" thickBot="1">
      <c r="A8" s="22">
        <v>6</v>
      </c>
      <c r="B8" s="23" t="s">
        <v>13</v>
      </c>
      <c r="C8" s="24" t="s">
        <v>14</v>
      </c>
      <c r="D8" s="24" t="s">
        <v>17</v>
      </c>
      <c r="E8" s="24" t="s">
        <v>9</v>
      </c>
      <c r="F8" s="25" t="s">
        <v>15</v>
      </c>
      <c r="G8" s="26" t="s">
        <v>16</v>
      </c>
      <c r="H8" s="27">
        <v>47</v>
      </c>
      <c r="I8" s="28">
        <v>14284842.779999999</v>
      </c>
      <c r="J8" s="28">
        <v>14284842.779999999</v>
      </c>
      <c r="K8" s="29">
        <f>J3+J4+J5+J6+J7+J8</f>
        <v>786123718.77999997</v>
      </c>
    </row>
    <row r="9" spans="1:12" ht="105">
      <c r="A9" s="13">
        <v>7</v>
      </c>
      <c r="B9" s="14" t="s">
        <v>33</v>
      </c>
      <c r="C9" s="15" t="s">
        <v>32</v>
      </c>
      <c r="D9" s="15" t="s">
        <v>10</v>
      </c>
      <c r="E9" s="15" t="s">
        <v>8</v>
      </c>
      <c r="F9" s="15" t="s">
        <v>15</v>
      </c>
      <c r="G9" s="16" t="s">
        <v>16</v>
      </c>
      <c r="H9" s="17">
        <v>85.67</v>
      </c>
      <c r="I9" s="30">
        <v>97615960</v>
      </c>
      <c r="J9" s="30">
        <v>97615960</v>
      </c>
      <c r="K9" s="31">
        <f>J3+J4+J5+J6+J7+J8+J9</f>
        <v>883739678.77999997</v>
      </c>
      <c r="L9" s="37" t="s">
        <v>34</v>
      </c>
    </row>
    <row r="10" spans="1:12" ht="45">
      <c r="A10" s="20">
        <v>8</v>
      </c>
      <c r="B10" s="8" t="s">
        <v>43</v>
      </c>
      <c r="C10" s="8" t="s">
        <v>44</v>
      </c>
      <c r="D10" s="8" t="s">
        <v>45</v>
      </c>
      <c r="E10" s="8" t="s">
        <v>8</v>
      </c>
      <c r="F10" s="3" t="s">
        <v>15</v>
      </c>
      <c r="G10" s="2" t="s">
        <v>16</v>
      </c>
      <c r="H10" s="5">
        <v>78.66</v>
      </c>
      <c r="I10" s="6">
        <v>26648826.5</v>
      </c>
      <c r="J10" s="6">
        <f>I10</f>
        <v>26648826.5</v>
      </c>
      <c r="K10" s="21">
        <f>J3+J4+J5+J6+J7+J8+J9+J10</f>
        <v>910388505.27999997</v>
      </c>
      <c r="L10" s="38"/>
    </row>
    <row r="11" spans="1:12" ht="45">
      <c r="A11" s="20">
        <v>9</v>
      </c>
      <c r="B11" s="8" t="s">
        <v>40</v>
      </c>
      <c r="C11" s="8" t="s">
        <v>41</v>
      </c>
      <c r="D11" s="8" t="s">
        <v>42</v>
      </c>
      <c r="E11" s="8" t="s">
        <v>8</v>
      </c>
      <c r="F11" s="3" t="s">
        <v>15</v>
      </c>
      <c r="G11" s="2" t="s">
        <v>16</v>
      </c>
      <c r="H11" s="5">
        <v>68.33</v>
      </c>
      <c r="I11" s="6">
        <v>3831167.14</v>
      </c>
      <c r="J11" s="6">
        <f>I11</f>
        <v>3831167.14</v>
      </c>
      <c r="K11" s="21">
        <f>J3+J4+J5+J6+J7+J8+J9+J10+J11</f>
        <v>914219672.41999996</v>
      </c>
      <c r="L11" s="38"/>
    </row>
    <row r="12" spans="1:12" ht="60">
      <c r="A12" s="20">
        <v>10</v>
      </c>
      <c r="B12" s="8" t="s">
        <v>46</v>
      </c>
      <c r="C12" s="8" t="s">
        <v>47</v>
      </c>
      <c r="D12" s="8" t="s">
        <v>48</v>
      </c>
      <c r="E12" s="8" t="s">
        <v>9</v>
      </c>
      <c r="F12" s="3" t="s">
        <v>15</v>
      </c>
      <c r="G12" s="2" t="s">
        <v>16</v>
      </c>
      <c r="H12" s="5">
        <v>67.33</v>
      </c>
      <c r="I12" s="6">
        <v>29120750</v>
      </c>
      <c r="J12" s="6">
        <v>29120750</v>
      </c>
      <c r="K12" s="21">
        <f>J3+J4+J5+J6+J7+J8+J9+J10+J11+J12</f>
        <v>943340422.41999996</v>
      </c>
      <c r="L12" s="38"/>
    </row>
    <row r="13" spans="1:12" ht="60">
      <c r="A13" s="20">
        <v>11</v>
      </c>
      <c r="B13" s="8" t="s">
        <v>49</v>
      </c>
      <c r="C13" s="8" t="s">
        <v>50</v>
      </c>
      <c r="D13" s="8" t="s">
        <v>51</v>
      </c>
      <c r="E13" s="8" t="s">
        <v>9</v>
      </c>
      <c r="F13" s="3" t="s">
        <v>15</v>
      </c>
      <c r="G13" s="2" t="s">
        <v>16</v>
      </c>
      <c r="H13" s="5">
        <v>55.67</v>
      </c>
      <c r="I13" s="6">
        <v>60456117</v>
      </c>
      <c r="J13" s="6">
        <v>60456117</v>
      </c>
      <c r="K13" s="21">
        <f>J3+J4+J5+J6+J7+J8+J9+J10+J11+J12+J13</f>
        <v>1003796539.42</v>
      </c>
      <c r="L13" s="38"/>
    </row>
    <row r="14" spans="1:12" ht="60">
      <c r="A14" s="20">
        <v>12</v>
      </c>
      <c r="B14" s="8" t="s">
        <v>35</v>
      </c>
      <c r="C14" s="8" t="s">
        <v>36</v>
      </c>
      <c r="D14" s="8" t="s">
        <v>10</v>
      </c>
      <c r="E14" s="8" t="s">
        <v>9</v>
      </c>
      <c r="F14" s="3" t="s">
        <v>15</v>
      </c>
      <c r="G14" s="2" t="s">
        <v>16</v>
      </c>
      <c r="H14" s="5">
        <v>53.34</v>
      </c>
      <c r="I14" s="6">
        <v>192500000</v>
      </c>
      <c r="J14" s="6">
        <v>192500000</v>
      </c>
      <c r="K14" s="21">
        <f>J3+J4+J5+J6+J7+J8+J9+J10+J11+J12+J13+J14</f>
        <v>1196296539.4200001</v>
      </c>
      <c r="L14" s="38"/>
    </row>
    <row r="15" spans="1:12" ht="45.75" thickBot="1">
      <c r="A15" s="22">
        <v>13</v>
      </c>
      <c r="B15" s="32" t="s">
        <v>37</v>
      </c>
      <c r="C15" s="32" t="s">
        <v>38</v>
      </c>
      <c r="D15" s="32" t="s">
        <v>39</v>
      </c>
      <c r="E15" s="32" t="s">
        <v>8</v>
      </c>
      <c r="F15" s="25" t="s">
        <v>15</v>
      </c>
      <c r="G15" s="26" t="s">
        <v>16</v>
      </c>
      <c r="H15" s="27">
        <v>47.67</v>
      </c>
      <c r="I15" s="28">
        <v>103065708.56</v>
      </c>
      <c r="J15" s="28">
        <v>103065708.56</v>
      </c>
      <c r="K15" s="29">
        <f>J3+J4+J5+J6+J7+J8+J9+J10+J11+J12+J13+J14+J15</f>
        <v>1299362247.98</v>
      </c>
      <c r="L15" s="39"/>
    </row>
  </sheetData>
  <mergeCells count="2">
    <mergeCell ref="A1:K1"/>
    <mergeCell ref="L9:L15"/>
  </mergeCells>
  <pageMargins left="0" right="0" top="0" bottom="0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2016-01-29T15:09:18Z</dcterms:modified>
</cp:coreProperties>
</file>